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2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 1 Pol'!$A$1:$Y$20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/>
  <c r="I53"/>
  <c r="G42"/>
  <c r="F42"/>
  <c r="G41"/>
  <c r="F41"/>
  <c r="G39"/>
  <c r="F39"/>
  <c r="G19" i="12"/>
  <c r="I8"/>
  <c r="O8"/>
  <c r="Q8"/>
  <c r="G9"/>
  <c r="I9"/>
  <c r="K9"/>
  <c r="K8" s="1"/>
  <c r="M9"/>
  <c r="M8" s="1"/>
  <c r="O9"/>
  <c r="Q9"/>
  <c r="V9"/>
  <c r="V8" s="1"/>
  <c r="G10"/>
  <c r="G8" s="1"/>
  <c r="I10"/>
  <c r="K10"/>
  <c r="M10"/>
  <c r="O10"/>
  <c r="Q10"/>
  <c r="V10"/>
  <c r="G11"/>
  <c r="G12"/>
  <c r="M12" s="1"/>
  <c r="I12"/>
  <c r="I11" s="1"/>
  <c r="K12"/>
  <c r="K11" s="1"/>
  <c r="O12"/>
  <c r="Q12"/>
  <c r="Q11" s="1"/>
  <c r="V12"/>
  <c r="V11" s="1"/>
  <c r="G14"/>
  <c r="I14"/>
  <c r="K14"/>
  <c r="M14"/>
  <c r="O14"/>
  <c r="Q14"/>
  <c r="V14"/>
  <c r="G16"/>
  <c r="I16"/>
  <c r="K16"/>
  <c r="M16"/>
  <c r="O16"/>
  <c r="Q16"/>
  <c r="V16"/>
  <c r="G17"/>
  <c r="M17" s="1"/>
  <c r="I17"/>
  <c r="K17"/>
  <c r="O17"/>
  <c r="O11" s="1"/>
  <c r="Q17"/>
  <c r="V17"/>
  <c r="AE19"/>
  <c r="AF19"/>
  <c r="I20" i="1"/>
  <c r="I19"/>
  <c r="I18"/>
  <c r="I17"/>
  <c r="I16"/>
  <c r="I55"/>
  <c r="J54" s="1"/>
  <c r="F43"/>
  <c r="G23" s="1"/>
  <c r="G43"/>
  <c r="G25" s="1"/>
  <c r="A25" s="1"/>
  <c r="H40"/>
  <c r="H42" l="1"/>
  <c r="I42" s="1"/>
  <c r="H41"/>
  <c r="I41" s="1"/>
  <c r="A26"/>
  <c r="G26"/>
  <c r="H39"/>
  <c r="H43" s="1"/>
  <c r="A23"/>
  <c r="G28"/>
  <c r="M11" i="12"/>
  <c r="J53" i="1"/>
  <c r="J55" s="1"/>
  <c r="I21"/>
  <c r="J28"/>
  <c r="J26"/>
  <c r="G38"/>
  <c r="F38"/>
  <c r="J23"/>
  <c r="J24"/>
  <c r="J25"/>
  <c r="J27"/>
  <c r="E24"/>
  <c r="E26"/>
  <c r="I39" l="1"/>
  <c r="I43" s="1"/>
  <c r="J39" s="1"/>
  <c r="J43" s="1"/>
  <c r="G24"/>
  <c r="A27" s="1"/>
  <c r="A24"/>
  <c r="J41" l="1"/>
  <c r="J42"/>
  <c r="A29"/>
  <c r="G29"/>
  <c r="G27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Stavtes2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<sst xmlns="http://schemas.openxmlformats.org/spreadsheetml/2006/main" count="197" uniqueCount="125">
  <si>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</si>
  <si>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</si>
  <si>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</si>
  <si>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</si>
  <si>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</si>
  <si>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</si>
  <si>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</si>
  <si>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</si>
  <si>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</si>
  <si>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</si>
  <si>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</si>
  <si>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</si>
  <si>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</si>
  <si>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</si>
  <si>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</si>
  <si>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</si>
  <si>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</si>
  <si>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</si>
  <si>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</si>
  <si>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</si>
  <si>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</si>
  <si>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</si>
  <si>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</si>
  <si>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</si>
  <si>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</si>
  <si>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</si>
  <si>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</si>
  <si>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</si>
  <si>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</si>
  <si>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</si>
  <si>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</si>
  <si>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</si>
  <si>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</si>
  <si>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</si>
  <si>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</si>
  <si>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</si>
  <si>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</si>
  <si>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</si>
  <si>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</si>
  <si>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</si>
  <si>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</si>
  <si>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</si>
  <si>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</si>
  <si>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</si>
  <si>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2</t>
  </si>
  <si>
    <t>Nezpůsobilé náklady</t>
  </si>
  <si>
    <t>Objekt:</t>
  </si>
  <si>
    <t>Rozpočet:</t>
  </si>
  <si>
    <t>S246</t>
  </si>
  <si>
    <t>Úprava veřejného prostravství v místní části Útěky</t>
  </si>
  <si>
    <t>Stavba</t>
  </si>
  <si>
    <t>Stavební objekt</t>
  </si>
  <si>
    <t>Celkem za stavbu</t>
  </si>
  <si>
    <t>CZK</t>
  </si>
  <si>
    <t>#POPS</t>
  </si>
  <si>
    <t>Popis stavby: S246 - Úprava veřejného prostravství v místní části Útěky</t>
  </si>
  <si>
    <t>#POPO</t>
  </si>
  <si>
    <t>Popis objektu: 2 - Nezpůsobilé náklady</t>
  </si>
  <si>
    <t>#POPR</t>
  </si>
  <si>
    <t>Popis rozpočtu: 1 - 1</t>
  </si>
  <si>
    <t>Rekapitulace dílů</t>
  </si>
  <si>
    <t>Typ dílu</t>
  </si>
  <si>
    <t>91</t>
  </si>
  <si>
    <t>Doplňující práce na komunikaci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</si>
  <si>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</si>
  <si>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</si>
  <si>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</si>
  <si>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</si>
  <si>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</si>
  <si>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</si>
  <si>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</si>
  <si>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</si>
  <si>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</si>
  <si>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</si>
  <si>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</si>
  <si>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</si>
  <si>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</si>
  <si>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</si>
  <si>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</si>
  <si>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</si>
  <si>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</si>
  <si>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</si>
  <si>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</si>
  <si>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</si>
  <si>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</si>
  <si>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</si>
  <si>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</si>
  <si>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</si>
  <si>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</si>
  <si>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</si>
  <si>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</si>
  <si>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</si>
  <si>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</si>
  <si>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</si>
  <si>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</si>
  <si>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</si>
  <si>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</si>
  <si>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</si>
  <si>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91111111</t>
  </si>
  <si>
    <t>Dodávka + montáž lavičky s dřevoplast posedem a opěradlem dl. 1,50 m</t>
  </si>
  <si>
    <t>ks</t>
  </si>
  <si>
    <t>Vlastní</t>
  </si>
  <si>
    <t>Indiv</t>
  </si>
  <si>
    <t>Práce</t>
  </si>
  <si>
    <t>Běžná</t>
  </si>
  <si>
    <t>POL1_</t>
  </si>
  <si>
    <t>91222223</t>
  </si>
  <si>
    <t>Úprava povrchu studní</t>
  </si>
  <si>
    <t>979082213R00</t>
  </si>
  <si>
    <t>Vodorovná doprava suti po suchu bez naložení, ale se složením a hrubým urovnáním na vzdálenost do 1 km</t>
  </si>
  <si>
    <t>t</t>
  </si>
  <si>
    <t>822-1</t>
  </si>
  <si>
    <t>RTS 24/ I</t>
  </si>
  <si>
    <t>150</t>
  </si>
  <si>
    <t>VV</t>
  </si>
  <si>
    <t>979082219R00</t>
  </si>
  <si>
    <t>Vodorovná doprava suti po suchu příplatek k ceně za každý další i započatý 1 km přes 1 km</t>
  </si>
  <si>
    <t>150*14</t>
  </si>
  <si>
    <t>979990107R00</t>
  </si>
  <si>
    <t>Poplatek za uložení, směs betonu, cihel a dřeva,  , skupina 17 09 04 z Katalogu odpadů</t>
  </si>
  <si>
    <t>801-3</t>
  </si>
  <si>
    <t>97908721RR</t>
  </si>
  <si>
    <t>Nakládání suti na dopravní prostředky</t>
  </si>
  <si>
    <t>SUM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</si>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</sst>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DF6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8"/>
  <sheetViews>
    <sheetView showGridLines="0" tabSelected="1" topLeftCell="B1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2" t="s">
        <v>22</v>
      </c>
      <c r="C2" s="113"/>
      <c r="D2" s="114" t="s">
        <v>48</v>
      </c>
      <c r="E2" s="115" t="s">
        <v>49</v>
      </c>
      <c r="F2" s="116"/>
      <c r="G2" s="116"/>
      <c r="H2" s="116"/>
      <c r="I2" s="116"/>
      <c r="J2" s="117"/>
      <c r="O2" s="1"/>
    </row>
    <row r="3" spans="1:15" ht="27" customHeight="1">
      <c r="A3" s="2"/>
      <c r="B3" s="118" t="s">
        <v>46</v>
      </c>
      <c r="C3" s="113"/>
      <c r="D3" s="119" t="s">
        <v>44</v>
      </c>
      <c r="E3" s="120" t="s">
        <v>45</v>
      </c>
      <c r="F3" s="121"/>
      <c r="G3" s="121"/>
      <c r="H3" s="121"/>
      <c r="I3" s="121"/>
      <c r="J3" s="122"/>
    </row>
    <row r="4" spans="1:15" ht="23.25" customHeight="1">
      <c r="A4" s="111">
        <v>4462</v>
      </c>
      <c r="B4" s="123" t="s">
        <v>47</v>
      </c>
      <c r="C4" s="124"/>
      <c r="D4" s="125" t="s">
        <v>43</v>
      </c>
      <c r="E4" s="126" t="s">
        <v>43</v>
      </c>
      <c r="F4" s="127"/>
      <c r="G4" s="127"/>
      <c r="H4" s="127"/>
      <c r="I4" s="127"/>
      <c r="J4" s="128"/>
    </row>
    <row r="5" spans="1:15" ht="24" customHeight="1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SUMIF(F53:F54,A16,I53:I54)+SUMIF(F53:F54,"PSU",I53:I54)</f>
        <v>0</v>
      </c>
      <c r="J16" s="85"/>
    </row>
    <row r="17" spans="1:10" ht="23.25" customHeight="1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SUMIF(F53:F54,A17,I53:I54)</f>
        <v>0</v>
      </c>
      <c r="J17" s="85"/>
    </row>
    <row r="18" spans="1:10" ht="23.25" customHeight="1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SUMIF(F53:F54,A18,I53:I54)</f>
        <v>0</v>
      </c>
      <c r="J18" s="85"/>
    </row>
    <row r="19" spans="1:10" ht="23.25" customHeight="1">
      <c r="A19" s="196" t="s">
        <v>67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SUMIF(F53:F54,A19,I53:I54)</f>
        <v>0</v>
      </c>
      <c r="J19" s="85"/>
    </row>
    <row r="20" spans="1:10" ht="23.25" customHeight="1">
      <c r="A20" s="196" t="s">
        <v>68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SUMIF(F53:F54,A20,I53:I54)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>
      <c r="A39" s="136">
        <v>1</v>
      </c>
      <c r="B39" s="146" t="s">
        <v>50</v>
      </c>
      <c r="C39" s="147"/>
      <c r="D39" s="147"/>
      <c r="E39" s="147"/>
      <c r="F39" s="148">
        <f>'2 1 Pol'!AE19</f>
        <v>0</v>
      </c>
      <c r="G39" s="149">
        <f>'2 1 Pol'!AF19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>
      <c r="A40" s="136">
        <v>2</v>
      </c>
      <c r="B40" s="152"/>
      <c r="C40" s="153" t="s">
        <v>51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>
      <c r="A41" s="136">
        <v>2</v>
      </c>
      <c r="B41" s="152" t="s">
        <v>44</v>
      </c>
      <c r="C41" s="153" t="s">
        <v>45</v>
      </c>
      <c r="D41" s="153"/>
      <c r="E41" s="153"/>
      <c r="F41" s="154">
        <f>'2 1 Pol'!AE19</f>
        <v>0</v>
      </c>
      <c r="G41" s="155">
        <f>'2 1 Pol'!AF19</f>
        <v>0</v>
      </c>
      <c r="H41" s="155">
        <f>(F41*SazbaDPH1/100)+(G41*SazbaDPH2/100)</f>
        <v>0</v>
      </c>
      <c r="I41" s="155">
        <f>F41+G41+H41</f>
        <v>0</v>
      </c>
      <c r="J41" s="156" t="str">
        <f>IF(CenaCelkemVypocet=0,"",I41/CenaCelkemVypocet*100)</f>
        <v/>
      </c>
    </row>
    <row r="42" spans="1:10" ht="25.5" hidden="1" customHeight="1">
      <c r="A42" s="136">
        <v>3</v>
      </c>
      <c r="B42" s="157" t="s">
        <v>43</v>
      </c>
      <c r="C42" s="147" t="s">
        <v>43</v>
      </c>
      <c r="D42" s="147"/>
      <c r="E42" s="147"/>
      <c r="F42" s="158">
        <f>'2 1 Pol'!AE19</f>
        <v>0</v>
      </c>
      <c r="G42" s="150">
        <f>'2 1 Pol'!AF19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hidden="1" customHeight="1">
      <c r="A43" s="136"/>
      <c r="B43" s="159" t="s">
        <v>52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>
      <c r="A45" t="s">
        <v>54</v>
      </c>
      <c r="B45" t="s">
        <v>55</v>
      </c>
    </row>
    <row r="46" spans="1:10">
      <c r="A46" t="s">
        <v>56</v>
      </c>
      <c r="B46" t="s">
        <v>57</v>
      </c>
    </row>
    <row r="47" spans="1:10">
      <c r="A47" t="s">
        <v>58</v>
      </c>
      <c r="B47" t="s">
        <v>59</v>
      </c>
    </row>
    <row r="50" spans="1:10" ht="15.75">
      <c r="B50" s="175" t="s">
        <v>60</v>
      </c>
    </row>
    <row r="52" spans="1:10" ht="25.5" customHeight="1">
      <c r="A52" s="177"/>
      <c r="B52" s="180" t="s">
        <v>17</v>
      </c>
      <c r="C52" s="180" t="s">
        <v>5</v>
      </c>
      <c r="D52" s="181"/>
      <c r="E52" s="181"/>
      <c r="F52" s="182" t="s">
        <v>61</v>
      </c>
      <c r="G52" s="182"/>
      <c r="H52" s="182"/>
      <c r="I52" s="182" t="s">
        <v>29</v>
      </c>
      <c r="J52" s="182" t="s">
        <v>0</v>
      </c>
    </row>
    <row r="53" spans="1:10" ht="36.75" customHeight="1">
      <c r="A53" s="178"/>
      <c r="B53" s="183" t="s">
        <v>62</v>
      </c>
      <c r="C53" s="184" t="s">
        <v>63</v>
      </c>
      <c r="D53" s="185"/>
      <c r="E53" s="185"/>
      <c r="F53" s="192" t="s">
        <v>24</v>
      </c>
      <c r="G53" s="193"/>
      <c r="H53" s="193"/>
      <c r="I53" s="193">
        <f>'2 1 Pol'!G8</f>
        <v>0</v>
      </c>
      <c r="J53" s="189" t="str">
        <f>IF(I55=0,"",I53/I55*100)</f>
        <v/>
      </c>
    </row>
    <row r="54" spans="1:10" ht="36.75" customHeight="1">
      <c r="A54" s="178"/>
      <c r="B54" s="183" t="s">
        <v>64</v>
      </c>
      <c r="C54" s="184" t="s">
        <v>65</v>
      </c>
      <c r="D54" s="185"/>
      <c r="E54" s="185"/>
      <c r="F54" s="192" t="s">
        <v>66</v>
      </c>
      <c r="G54" s="193"/>
      <c r="H54" s="193"/>
      <c r="I54" s="193">
        <f>'2 1 Pol'!G11</f>
        <v>0</v>
      </c>
      <c r="J54" s="189" t="str">
        <f>IF(I55=0,"",I54/I55*100)</f>
        <v/>
      </c>
    </row>
    <row r="55" spans="1:10" ht="25.5" customHeight="1">
      <c r="A55" s="179"/>
      <c r="B55" s="186" t="s">
        <v>1</v>
      </c>
      <c r="C55" s="187"/>
      <c r="D55" s="188"/>
      <c r="E55" s="188"/>
      <c r="F55" s="194"/>
      <c r="G55" s="195"/>
      <c r="H55" s="195"/>
      <c r="I55" s="195">
        <f>SUM(I53:I54)</f>
        <v>0</v>
      </c>
      <c r="J55" s="190">
        <f>SUM(J53:J54)</f>
        <v>0</v>
      </c>
    </row>
    <row r="56" spans="1:10">
      <c r="F56" s="135"/>
      <c r="G56" s="135"/>
      <c r="H56" s="135"/>
      <c r="I56" s="135"/>
      <c r="J56" s="191"/>
    </row>
    <row r="57" spans="1:10">
      <c r="F57" s="135"/>
      <c r="G57" s="135"/>
      <c r="H57" s="135"/>
      <c r="I57" s="135"/>
      <c r="J57" s="191"/>
    </row>
    <row r="58" spans="1:10">
      <c r="F58" s="135"/>
      <c r="G58" s="135"/>
      <c r="H58" s="135"/>
      <c r="I58" s="135"/>
      <c r="J58" s="191"/>
    </row>
  </sheetData>
  <sheetProtection password="DF6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>
      <c r="A4" s="50" t="s">
        <v>9</v>
      </c>
      <c r="B4" s="49"/>
      <c r="C4" s="109"/>
      <c r="D4" s="109"/>
      <c r="E4" s="109"/>
      <c r="F4" s="109"/>
      <c r="G4" s="110"/>
    </row>
    <row r="5" spans="1:7">
      <c r="B5" s="4"/>
      <c r="C5" s="5"/>
      <c r="D5" s="6"/>
    </row>
  </sheetData>
  <sheetProtection password="DF6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197" t="s">
        <v>69</v>
      </c>
      <c r="B1" s="197"/>
      <c r="C1" s="197"/>
      <c r="D1" s="197"/>
      <c r="E1" s="197"/>
      <c r="F1" s="197"/>
      <c r="G1" s="197"/>
      <c r="AG1" t="s">
        <v>70</v>
      </c>
    </row>
    <row r="2" spans="1:60" ht="24.95" customHeight="1">
      <c r="A2" s="198" t="s">
        <v>7</v>
      </c>
      <c r="B2" s="49" t="s">
        <v>48</v>
      </c>
      <c r="C2" s="201" t="s">
        <v>49</v>
      </c>
      <c r="D2" s="199"/>
      <c r="E2" s="199"/>
      <c r="F2" s="199"/>
      <c r="G2" s="200"/>
      <c r="AG2" t="s">
        <v>71</v>
      </c>
    </row>
    <row r="3" spans="1:60" ht="24.95" customHeight="1">
      <c r="A3" s="198" t="s">
        <v>8</v>
      </c>
      <c r="B3" s="49" t="s">
        <v>44</v>
      </c>
      <c r="C3" s="201" t="s">
        <v>45</v>
      </c>
      <c r="D3" s="199"/>
      <c r="E3" s="199"/>
      <c r="F3" s="199"/>
      <c r="G3" s="200"/>
      <c r="AC3" s="176" t="s">
        <v>71</v>
      </c>
      <c r="AG3" t="s">
        <v>72</v>
      </c>
    </row>
    <row r="4" spans="1:60" ht="24.95" customHeight="1">
      <c r="A4" s="202" t="s">
        <v>9</v>
      </c>
      <c r="B4" s="203" t="s">
        <v>43</v>
      </c>
      <c r="C4" s="204" t="s">
        <v>43</v>
      </c>
      <c r="D4" s="205"/>
      <c r="E4" s="205"/>
      <c r="F4" s="205"/>
      <c r="G4" s="206"/>
      <c r="AG4" t="s">
        <v>73</v>
      </c>
    </row>
    <row r="5" spans="1:60">
      <c r="D5" s="10"/>
    </row>
    <row r="6" spans="1:60" ht="38.25">
      <c r="A6" s="208" t="s">
        <v>74</v>
      </c>
      <c r="B6" s="210" t="s">
        <v>75</v>
      </c>
      <c r="C6" s="210" t="s">
        <v>76</v>
      </c>
      <c r="D6" s="209" t="s">
        <v>77</v>
      </c>
      <c r="E6" s="208" t="s">
        <v>78</v>
      </c>
      <c r="F6" s="207" t="s">
        <v>79</v>
      </c>
      <c r="G6" s="208" t="s">
        <v>29</v>
      </c>
      <c r="H6" s="211" t="s">
        <v>30</v>
      </c>
      <c r="I6" s="211" t="s">
        <v>80</v>
      </c>
      <c r="J6" s="211" t="s">
        <v>31</v>
      </c>
      <c r="K6" s="211" t="s">
        <v>81</v>
      </c>
      <c r="L6" s="211" t="s">
        <v>82</v>
      </c>
      <c r="M6" s="211" t="s">
        <v>83</v>
      </c>
      <c r="N6" s="211" t="s">
        <v>84</v>
      </c>
      <c r="O6" s="211" t="s">
        <v>85</v>
      </c>
      <c r="P6" s="211" t="s">
        <v>86</v>
      </c>
      <c r="Q6" s="211" t="s">
        <v>87</v>
      </c>
      <c r="R6" s="211" t="s">
        <v>88</v>
      </c>
      <c r="S6" s="211" t="s">
        <v>89</v>
      </c>
      <c r="T6" s="211" t="s">
        <v>90</v>
      </c>
      <c r="U6" s="211" t="s">
        <v>91</v>
      </c>
      <c r="V6" s="211" t="s">
        <v>92</v>
      </c>
      <c r="W6" s="211" t="s">
        <v>93</v>
      </c>
      <c r="X6" s="211" t="s">
        <v>94</v>
      </c>
      <c r="Y6" s="211" t="s">
        <v>95</v>
      </c>
    </row>
    <row r="7" spans="1:60" hidden="1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>
      <c r="A8" s="226" t="s">
        <v>96</v>
      </c>
      <c r="B8" s="227" t="s">
        <v>62</v>
      </c>
      <c r="C8" s="247" t="s">
        <v>63</v>
      </c>
      <c r="D8" s="228"/>
      <c r="E8" s="229"/>
      <c r="F8" s="230"/>
      <c r="G8" s="230">
        <f>SUMIF(AG9:AG10,"&lt;&gt;NOR",G9:G10)</f>
        <v>0</v>
      </c>
      <c r="H8" s="230"/>
      <c r="I8" s="230">
        <f>SUM(I9:I10)</f>
        <v>0</v>
      </c>
      <c r="J8" s="230"/>
      <c r="K8" s="230">
        <f>SUM(K9:K10)</f>
        <v>0</v>
      </c>
      <c r="L8" s="230"/>
      <c r="M8" s="230">
        <f>SUM(M9:M10)</f>
        <v>0</v>
      </c>
      <c r="N8" s="229"/>
      <c r="O8" s="229">
        <f>SUM(O9:O10)</f>
        <v>0</v>
      </c>
      <c r="P8" s="229"/>
      <c r="Q8" s="229">
        <f>SUM(Q9:Q10)</f>
        <v>0</v>
      </c>
      <c r="R8" s="230"/>
      <c r="S8" s="230"/>
      <c r="T8" s="231"/>
      <c r="U8" s="225"/>
      <c r="V8" s="225">
        <f>SUM(V9:V10)</f>
        <v>0</v>
      </c>
      <c r="W8" s="225"/>
      <c r="X8" s="225"/>
      <c r="Y8" s="225"/>
      <c r="AG8" t="s">
        <v>97</v>
      </c>
    </row>
    <row r="9" spans="1:60" outlineLevel="1">
      <c r="A9" s="240">
        <v>1</v>
      </c>
      <c r="B9" s="241" t="s">
        <v>98</v>
      </c>
      <c r="C9" s="248" t="s">
        <v>99</v>
      </c>
      <c r="D9" s="242" t="s">
        <v>100</v>
      </c>
      <c r="E9" s="243">
        <v>2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0</v>
      </c>
      <c r="O9" s="243">
        <f>ROUND(E9*N9,2)</f>
        <v>0</v>
      </c>
      <c r="P9" s="243">
        <v>0</v>
      </c>
      <c r="Q9" s="243">
        <f>ROUND(E9*P9,2)</f>
        <v>0</v>
      </c>
      <c r="R9" s="245"/>
      <c r="S9" s="245" t="s">
        <v>101</v>
      </c>
      <c r="T9" s="246" t="s">
        <v>102</v>
      </c>
      <c r="U9" s="222">
        <v>0</v>
      </c>
      <c r="V9" s="222">
        <f>ROUND(E9*U9,2)</f>
        <v>0</v>
      </c>
      <c r="W9" s="222"/>
      <c r="X9" s="222" t="s">
        <v>103</v>
      </c>
      <c r="Y9" s="222" t="s">
        <v>104</v>
      </c>
      <c r="Z9" s="212"/>
      <c r="AA9" s="212"/>
      <c r="AB9" s="212"/>
      <c r="AC9" s="212"/>
      <c r="AD9" s="212"/>
      <c r="AE9" s="212"/>
      <c r="AF9" s="212"/>
      <c r="AG9" s="212" t="s">
        <v>105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>
      <c r="A10" s="240">
        <v>2</v>
      </c>
      <c r="B10" s="241" t="s">
        <v>106</v>
      </c>
      <c r="C10" s="248" t="s">
        <v>107</v>
      </c>
      <c r="D10" s="242" t="s">
        <v>100</v>
      </c>
      <c r="E10" s="243">
        <v>3</v>
      </c>
      <c r="F10" s="244"/>
      <c r="G10" s="245">
        <f>ROUND(E10*F10,2)</f>
        <v>0</v>
      </c>
      <c r="H10" s="244"/>
      <c r="I10" s="245">
        <f>ROUND(E10*H10,2)</f>
        <v>0</v>
      </c>
      <c r="J10" s="244"/>
      <c r="K10" s="245">
        <f>ROUND(E10*J10,2)</f>
        <v>0</v>
      </c>
      <c r="L10" s="245">
        <v>21</v>
      </c>
      <c r="M10" s="245">
        <f>G10*(1+L10/100)</f>
        <v>0</v>
      </c>
      <c r="N10" s="243">
        <v>0</v>
      </c>
      <c r="O10" s="243">
        <f>ROUND(E10*N10,2)</f>
        <v>0</v>
      </c>
      <c r="P10" s="243">
        <v>0</v>
      </c>
      <c r="Q10" s="243">
        <f>ROUND(E10*P10,2)</f>
        <v>0</v>
      </c>
      <c r="R10" s="245"/>
      <c r="S10" s="245" t="s">
        <v>101</v>
      </c>
      <c r="T10" s="246" t="s">
        <v>102</v>
      </c>
      <c r="U10" s="222">
        <v>0</v>
      </c>
      <c r="V10" s="222">
        <f>ROUND(E10*U10,2)</f>
        <v>0</v>
      </c>
      <c r="W10" s="222"/>
      <c r="X10" s="222" t="s">
        <v>103</v>
      </c>
      <c r="Y10" s="222" t="s">
        <v>104</v>
      </c>
      <c r="Z10" s="212"/>
      <c r="AA10" s="212"/>
      <c r="AB10" s="212"/>
      <c r="AC10" s="212"/>
      <c r="AD10" s="212"/>
      <c r="AE10" s="212"/>
      <c r="AF10" s="212"/>
      <c r="AG10" s="212" t="s">
        <v>105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>
      <c r="A11" s="226" t="s">
        <v>96</v>
      </c>
      <c r="B11" s="227" t="s">
        <v>64</v>
      </c>
      <c r="C11" s="247" t="s">
        <v>65</v>
      </c>
      <c r="D11" s="228"/>
      <c r="E11" s="229"/>
      <c r="F11" s="230"/>
      <c r="G11" s="230">
        <f>SUMIF(AG12:AG17,"&lt;&gt;NOR",G12:G17)</f>
        <v>0</v>
      </c>
      <c r="H11" s="230"/>
      <c r="I11" s="230">
        <f>SUM(I12:I17)</f>
        <v>0</v>
      </c>
      <c r="J11" s="230"/>
      <c r="K11" s="230">
        <f>SUM(K12:K17)</f>
        <v>0</v>
      </c>
      <c r="L11" s="230"/>
      <c r="M11" s="230">
        <f>SUM(M12:M17)</f>
        <v>0</v>
      </c>
      <c r="N11" s="229"/>
      <c r="O11" s="229">
        <f>SUM(O12:O17)</f>
        <v>0</v>
      </c>
      <c r="P11" s="229"/>
      <c r="Q11" s="229">
        <f>SUM(Q12:Q17)</f>
        <v>0</v>
      </c>
      <c r="R11" s="230"/>
      <c r="S11" s="230"/>
      <c r="T11" s="231"/>
      <c r="U11" s="225"/>
      <c r="V11" s="225">
        <f>SUM(V12:V17)</f>
        <v>16.5</v>
      </c>
      <c r="W11" s="225"/>
      <c r="X11" s="225"/>
      <c r="Y11" s="225"/>
      <c r="AG11" t="s">
        <v>97</v>
      </c>
    </row>
    <row r="12" spans="1:60" ht="22.5" outlineLevel="1">
      <c r="A12" s="233">
        <v>3</v>
      </c>
      <c r="B12" s="234" t="s">
        <v>108</v>
      </c>
      <c r="C12" s="249" t="s">
        <v>109</v>
      </c>
      <c r="D12" s="235" t="s">
        <v>110</v>
      </c>
      <c r="E12" s="236">
        <v>150</v>
      </c>
      <c r="F12" s="237"/>
      <c r="G12" s="238">
        <f>ROUND(E12*F12,2)</f>
        <v>0</v>
      </c>
      <c r="H12" s="237"/>
      <c r="I12" s="238">
        <f>ROUND(E12*H12,2)</f>
        <v>0</v>
      </c>
      <c r="J12" s="237"/>
      <c r="K12" s="238">
        <f>ROUND(E12*J12,2)</f>
        <v>0</v>
      </c>
      <c r="L12" s="238">
        <v>21</v>
      </c>
      <c r="M12" s="238">
        <f>G12*(1+L12/100)</f>
        <v>0</v>
      </c>
      <c r="N12" s="236">
        <v>0</v>
      </c>
      <c r="O12" s="236">
        <f>ROUND(E12*N12,2)</f>
        <v>0</v>
      </c>
      <c r="P12" s="236">
        <v>0</v>
      </c>
      <c r="Q12" s="236">
        <f>ROUND(E12*P12,2)</f>
        <v>0</v>
      </c>
      <c r="R12" s="238" t="s">
        <v>111</v>
      </c>
      <c r="S12" s="238" t="s">
        <v>112</v>
      </c>
      <c r="T12" s="239" t="s">
        <v>112</v>
      </c>
      <c r="U12" s="222">
        <v>0.01</v>
      </c>
      <c r="V12" s="222">
        <f>ROUND(E12*U12,2)</f>
        <v>1.5</v>
      </c>
      <c r="W12" s="222"/>
      <c r="X12" s="222" t="s">
        <v>103</v>
      </c>
      <c r="Y12" s="222" t="s">
        <v>104</v>
      </c>
      <c r="Z12" s="212"/>
      <c r="AA12" s="212"/>
      <c r="AB12" s="212"/>
      <c r="AC12" s="212"/>
      <c r="AD12" s="212"/>
      <c r="AE12" s="212"/>
      <c r="AF12" s="212"/>
      <c r="AG12" s="212" t="s">
        <v>105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2">
      <c r="A13" s="219"/>
      <c r="B13" s="220"/>
      <c r="C13" s="250" t="s">
        <v>113</v>
      </c>
      <c r="D13" s="223"/>
      <c r="E13" s="224">
        <v>150</v>
      </c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114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ht="22.5" outlineLevel="1">
      <c r="A14" s="233">
        <v>4</v>
      </c>
      <c r="B14" s="234" t="s">
        <v>115</v>
      </c>
      <c r="C14" s="249" t="s">
        <v>116</v>
      </c>
      <c r="D14" s="235" t="s">
        <v>110</v>
      </c>
      <c r="E14" s="236">
        <v>2100</v>
      </c>
      <c r="F14" s="237"/>
      <c r="G14" s="238">
        <f>ROUND(E14*F14,2)</f>
        <v>0</v>
      </c>
      <c r="H14" s="237"/>
      <c r="I14" s="238">
        <f>ROUND(E14*H14,2)</f>
        <v>0</v>
      </c>
      <c r="J14" s="237"/>
      <c r="K14" s="238">
        <f>ROUND(E14*J14,2)</f>
        <v>0</v>
      </c>
      <c r="L14" s="238">
        <v>21</v>
      </c>
      <c r="M14" s="238">
        <f>G14*(1+L14/100)</f>
        <v>0</v>
      </c>
      <c r="N14" s="236">
        <v>0</v>
      </c>
      <c r="O14" s="236">
        <f>ROUND(E14*N14,2)</f>
        <v>0</v>
      </c>
      <c r="P14" s="236">
        <v>0</v>
      </c>
      <c r="Q14" s="236">
        <f>ROUND(E14*P14,2)</f>
        <v>0</v>
      </c>
      <c r="R14" s="238" t="s">
        <v>111</v>
      </c>
      <c r="S14" s="238" t="s">
        <v>112</v>
      </c>
      <c r="T14" s="239" t="s">
        <v>112</v>
      </c>
      <c r="U14" s="222">
        <v>0</v>
      </c>
      <c r="V14" s="222">
        <f>ROUND(E14*U14,2)</f>
        <v>0</v>
      </c>
      <c r="W14" s="222"/>
      <c r="X14" s="222" t="s">
        <v>103</v>
      </c>
      <c r="Y14" s="222" t="s">
        <v>104</v>
      </c>
      <c r="Z14" s="212"/>
      <c r="AA14" s="212"/>
      <c r="AB14" s="212"/>
      <c r="AC14" s="212"/>
      <c r="AD14" s="212"/>
      <c r="AE14" s="212"/>
      <c r="AF14" s="212"/>
      <c r="AG14" s="212" t="s">
        <v>105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2">
      <c r="A15" s="219"/>
      <c r="B15" s="220"/>
      <c r="C15" s="250" t="s">
        <v>117</v>
      </c>
      <c r="D15" s="223"/>
      <c r="E15" s="224">
        <v>2100</v>
      </c>
      <c r="F15" s="222"/>
      <c r="G15" s="222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114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>
      <c r="A16" s="240">
        <v>5</v>
      </c>
      <c r="B16" s="241" t="s">
        <v>118</v>
      </c>
      <c r="C16" s="248" t="s">
        <v>119</v>
      </c>
      <c r="D16" s="242" t="s">
        <v>110</v>
      </c>
      <c r="E16" s="243">
        <v>150</v>
      </c>
      <c r="F16" s="244"/>
      <c r="G16" s="245">
        <f>ROUND(E16*F16,2)</f>
        <v>0</v>
      </c>
      <c r="H16" s="244"/>
      <c r="I16" s="245">
        <f>ROUND(E16*H16,2)</f>
        <v>0</v>
      </c>
      <c r="J16" s="244"/>
      <c r="K16" s="245">
        <f>ROUND(E16*J16,2)</f>
        <v>0</v>
      </c>
      <c r="L16" s="245">
        <v>21</v>
      </c>
      <c r="M16" s="245">
        <f>G16*(1+L16/100)</f>
        <v>0</v>
      </c>
      <c r="N16" s="243">
        <v>0</v>
      </c>
      <c r="O16" s="243">
        <f>ROUND(E16*N16,2)</f>
        <v>0</v>
      </c>
      <c r="P16" s="243">
        <v>0</v>
      </c>
      <c r="Q16" s="243">
        <f>ROUND(E16*P16,2)</f>
        <v>0</v>
      </c>
      <c r="R16" s="245" t="s">
        <v>120</v>
      </c>
      <c r="S16" s="245" t="s">
        <v>112</v>
      </c>
      <c r="T16" s="246" t="s">
        <v>112</v>
      </c>
      <c r="U16" s="222">
        <v>0</v>
      </c>
      <c r="V16" s="222">
        <f>ROUND(E16*U16,2)</f>
        <v>0</v>
      </c>
      <c r="W16" s="222"/>
      <c r="X16" s="222" t="s">
        <v>103</v>
      </c>
      <c r="Y16" s="222" t="s">
        <v>104</v>
      </c>
      <c r="Z16" s="212"/>
      <c r="AA16" s="212"/>
      <c r="AB16" s="212"/>
      <c r="AC16" s="212"/>
      <c r="AD16" s="212"/>
      <c r="AE16" s="212"/>
      <c r="AF16" s="212"/>
      <c r="AG16" s="212" t="s">
        <v>105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>
      <c r="A17" s="233">
        <v>6</v>
      </c>
      <c r="B17" s="234" t="s">
        <v>121</v>
      </c>
      <c r="C17" s="249" t="s">
        <v>122</v>
      </c>
      <c r="D17" s="235" t="s">
        <v>110</v>
      </c>
      <c r="E17" s="236">
        <v>150</v>
      </c>
      <c r="F17" s="237"/>
      <c r="G17" s="238">
        <f>ROUND(E17*F17,2)</f>
        <v>0</v>
      </c>
      <c r="H17" s="237"/>
      <c r="I17" s="238">
        <f>ROUND(E17*H17,2)</f>
        <v>0</v>
      </c>
      <c r="J17" s="237"/>
      <c r="K17" s="238">
        <f>ROUND(E17*J17,2)</f>
        <v>0</v>
      </c>
      <c r="L17" s="238">
        <v>21</v>
      </c>
      <c r="M17" s="238">
        <f>G17*(1+L17/100)</f>
        <v>0</v>
      </c>
      <c r="N17" s="236">
        <v>0</v>
      </c>
      <c r="O17" s="236">
        <f>ROUND(E17*N17,2)</f>
        <v>0</v>
      </c>
      <c r="P17" s="236">
        <v>0</v>
      </c>
      <c r="Q17" s="236">
        <f>ROUND(E17*P17,2)</f>
        <v>0</v>
      </c>
      <c r="R17" s="238"/>
      <c r="S17" s="238" t="s">
        <v>101</v>
      </c>
      <c r="T17" s="239" t="s">
        <v>112</v>
      </c>
      <c r="U17" s="222">
        <v>0.1</v>
      </c>
      <c r="V17" s="222">
        <f>ROUND(E17*U17,2)</f>
        <v>15</v>
      </c>
      <c r="W17" s="222"/>
      <c r="X17" s="222" t="s">
        <v>103</v>
      </c>
      <c r="Y17" s="222" t="s">
        <v>104</v>
      </c>
      <c r="Z17" s="212"/>
      <c r="AA17" s="212"/>
      <c r="AB17" s="212"/>
      <c r="AC17" s="212"/>
      <c r="AD17" s="212"/>
      <c r="AE17" s="212"/>
      <c r="AF17" s="212"/>
      <c r="AG17" s="212" t="s">
        <v>105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>
      <c r="A18" s="3"/>
      <c r="B18" s="4"/>
      <c r="C18" s="251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v>12</v>
      </c>
      <c r="AF18">
        <v>21</v>
      </c>
      <c r="AG18" t="s">
        <v>82</v>
      </c>
    </row>
    <row r="19" spans="1:60">
      <c r="A19" s="215"/>
      <c r="B19" s="216" t="s">
        <v>29</v>
      </c>
      <c r="C19" s="252"/>
      <c r="D19" s="217"/>
      <c r="E19" s="218"/>
      <c r="F19" s="218"/>
      <c r="G19" s="232">
        <f>G8+G11</f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f>SUMIF(L7:L17,AE18,G7:G17)</f>
        <v>0</v>
      </c>
      <c r="AF19">
        <f>SUMIF(L7:L17,AF18,G7:G17)</f>
        <v>0</v>
      </c>
      <c r="AG19" t="s">
        <v>123</v>
      </c>
    </row>
    <row r="20" spans="1:60">
      <c r="C20" s="253"/>
      <c r="D20" s="10"/>
      <c r="AG20" t="s">
        <v>124</v>
      </c>
    </row>
    <row r="21" spans="1:60">
      <c r="D21" s="10"/>
    </row>
    <row r="22" spans="1:60">
      <c r="D22" s="10"/>
    </row>
    <row r="23" spans="1:60">
      <c r="D23" s="10"/>
    </row>
    <row r="24" spans="1:60">
      <c r="D24" s="10"/>
    </row>
    <row r="25" spans="1:60">
      <c r="D25" s="10"/>
    </row>
    <row r="26" spans="1:60">
      <c r="D26" s="10"/>
    </row>
    <row r="27" spans="1:60">
      <c r="D27" s="10"/>
    </row>
    <row r="28" spans="1:60">
      <c r="D28" s="10"/>
    </row>
    <row r="29" spans="1:60">
      <c r="D29" s="10"/>
    </row>
    <row r="30" spans="1:60">
      <c r="D30" s="10"/>
    </row>
    <row r="31" spans="1:60">
      <c r="D31" s="10"/>
    </row>
    <row r="32" spans="1:60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F63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 1 Pol'!Názvy_tisku</vt:lpstr>
      <vt:lpstr>oadresa</vt:lpstr>
      <vt:lpstr>Stavba!Objednatel</vt:lpstr>
      <vt:lpstr>Stavba!Objekt</vt:lpstr>
      <vt:lpstr>'2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Stavtes2</cp:lastModifiedBy>
  <cp:lastPrinted>2019-03-19T12:27:02Z</cp:lastPrinted>
  <dcterms:created xsi:type="dcterms:W3CDTF">2009-04-08T07:15:50Z</dcterms:created>
  <dcterms:modified xsi:type="dcterms:W3CDTF">2024-07-10T11:50:51Z</dcterms:modified>
</cp:coreProperties>
</file>